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915"/>
  </bookViews>
  <sheets>
    <sheet name="Лист1" sheetId="1" r:id="rId1"/>
  </sheets>
  <definedNames>
    <definedName name="_xlnm._FilterDatabase" localSheetId="0" hidden="1">Лист1!#REF!</definedName>
  </definedNames>
  <calcPr calcId="162913"/>
</workbook>
</file>

<file path=xl/calcChain.xml><?xml version="1.0" encoding="utf-8"?>
<calcChain xmlns="http://schemas.openxmlformats.org/spreadsheetml/2006/main">
  <c r="D55" i="1" l="1"/>
  <c r="D52" i="1"/>
  <c r="D53" i="1" s="1"/>
  <c r="G51" i="1"/>
  <c r="G50" i="1"/>
  <c r="G49" i="1"/>
  <c r="G48" i="1"/>
  <c r="G47" i="1"/>
  <c r="G46" i="1"/>
  <c r="G45" i="1"/>
  <c r="D54" i="1" l="1"/>
  <c r="K36" i="1" l="1"/>
  <c r="I35" i="1"/>
  <c r="K35" i="1" s="1"/>
  <c r="K34" i="1"/>
  <c r="I33" i="1"/>
  <c r="K33" i="1" s="1"/>
  <c r="D25" i="1"/>
  <c r="O24" i="1"/>
  <c r="K24" i="1"/>
  <c r="M24" i="1" s="1"/>
  <c r="I23" i="1"/>
  <c r="K23" i="1" s="1"/>
  <c r="O23" i="1" s="1"/>
  <c r="I22" i="1"/>
  <c r="K22" i="1" s="1"/>
  <c r="O22" i="1" s="1"/>
  <c r="M21" i="1"/>
  <c r="I21" i="1"/>
  <c r="K21" i="1" s="1"/>
  <c r="M20" i="1"/>
  <c r="I20" i="1"/>
  <c r="K20" i="1" s="1"/>
  <c r="M19" i="1"/>
  <c r="I19" i="1"/>
  <c r="K19" i="1" s="1"/>
  <c r="I18" i="1"/>
  <c r="K18" i="1" s="1"/>
  <c r="O18" i="1" s="1"/>
  <c r="D37" i="1" l="1"/>
  <c r="O19" i="1"/>
  <c r="D26" i="1"/>
  <c r="O21" i="1"/>
  <c r="O20" i="1"/>
  <c r="D27" i="1"/>
  <c r="D28" i="1" s="1"/>
  <c r="D38" i="1"/>
  <c r="D39" i="1" s="1"/>
  <c r="D41" i="1" l="1"/>
</calcChain>
</file>

<file path=xl/sharedStrings.xml><?xml version="1.0" encoding="utf-8"?>
<sst xmlns="http://schemas.openxmlformats.org/spreadsheetml/2006/main" count="58" uniqueCount="51">
  <si>
    <t>№</t>
  </si>
  <si>
    <t>Найменування страв</t>
  </si>
  <si>
    <t>Кількість</t>
  </si>
  <si>
    <t>Вихід</t>
  </si>
  <si>
    <t>Загальний вихід</t>
  </si>
  <si>
    <t>на вибір</t>
  </si>
  <si>
    <t>Хліб</t>
  </si>
  <si>
    <t>Разом страв:</t>
  </si>
  <si>
    <t>Кількість обідів:</t>
  </si>
  <si>
    <t>Кількість закусок у грамах:</t>
  </si>
  <si>
    <t>Кількість закусок у грамах на одного гостя без напоїв:</t>
  </si>
  <si>
    <t>Компот з полуниці</t>
  </si>
  <si>
    <t>Персонал</t>
  </si>
  <si>
    <t>Дні</t>
  </si>
  <si>
    <t>Оплата</t>
  </si>
  <si>
    <t>За день</t>
  </si>
  <si>
    <t>Дні по 200 комплексів</t>
  </si>
  <si>
    <t>Дні по 50 комплексів</t>
  </si>
  <si>
    <t>ЗП місяць</t>
  </si>
  <si>
    <t>Старший зміни кухар (штат 1)</t>
  </si>
  <si>
    <t>вихідний</t>
  </si>
  <si>
    <t>Кухар універсал (штат 3)</t>
  </si>
  <si>
    <t>Адміністратор (штат 2)</t>
  </si>
  <si>
    <t>Працівники роздачі (штат 3)</t>
  </si>
  <si>
    <t>Мийка (штат 2)</t>
  </si>
  <si>
    <t>Водій (штат 1)</t>
  </si>
  <si>
    <t>Паливо</t>
  </si>
  <si>
    <t>Разом працівників на зміні (кухня+ локація) в дні по 200 обідів:</t>
  </si>
  <si>
    <t>Оплата за день:</t>
  </si>
  <si>
    <t>Оплата за місяць:</t>
  </si>
  <si>
    <t>Додана собівартість на комплекс:</t>
  </si>
  <si>
    <t>Витрати</t>
  </si>
  <si>
    <t>Кількість комплексів</t>
  </si>
  <si>
    <t>Собівартість</t>
  </si>
  <si>
    <t>За день витрати</t>
  </si>
  <si>
    <t>За місяць</t>
  </si>
  <si>
    <t>Продукти</t>
  </si>
  <si>
    <t>Живлення</t>
  </si>
  <si>
    <t>Оренда</t>
  </si>
  <si>
    <t>Серветки, Спеції, Хімія</t>
  </si>
  <si>
    <t>Собівартість за день:</t>
  </si>
  <si>
    <t>Собівартість за місяць:</t>
  </si>
  <si>
    <t>Собівартість комплексу:</t>
  </si>
  <si>
    <t>Food-Office витрати (Прорахунок їдальні пн-пт - по 200 обідів, сб-нд - по 50 обідів (вартість обіду - 150 грн)).</t>
  </si>
  <si>
    <t>Салат "Цезар" з пекінської капусти</t>
  </si>
  <si>
    <t>Салат з огірків та помідорів з домашнім маслом</t>
  </si>
  <si>
    <t>Зелений борщ з куркою</t>
  </si>
  <si>
    <t>Запечене куряче бедро з булгуром та овочами</t>
  </si>
  <si>
    <t>Тушкована картопля зі свининою</t>
  </si>
  <si>
    <t>коментар</t>
  </si>
  <si>
    <t>Приклад меню - понеділок (150 грн.)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</si>
</sst>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i/>
      <sz val="11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9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66"/>
        <bgColor indexed="34"/>
      </patternFill>
    </fill>
    <fill>
      <patternFill patternType="solid">
        <fgColor rgb="FFFFFF66"/>
        <bgColor indexed="31"/>
      </patternFill>
    </fill>
    <fill>
      <patternFill patternType="solid">
        <fgColor rgb="FFFFFF66"/>
        <bgColor indexed="64"/>
      </patternFill>
    </fill>
    <fill>
      <patternFill patternType="solid">
        <fgColor theme="0" tint="-0.34998626667073579"/>
        <bgColor indexed="23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31"/>
      </patternFill>
    </fill>
  </fills>
  <borders count="5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Font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0" fillId="7" borderId="12" xfId="0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8" borderId="9" xfId="0" applyFont="1" applyFill="1" applyBorder="1" applyAlignment="1">
      <alignment horizontal="right" vertical="center"/>
    </xf>
    <xf numFmtId="0" fontId="0" fillId="7" borderId="10" xfId="0" applyFill="1" applyBorder="1" applyAlignment="1">
      <alignment horizontal="right" vertical="center"/>
    </xf>
    <xf numFmtId="0" fontId="0" fillId="7" borderId="11" xfId="0" applyFill="1" applyBorder="1" applyAlignment="1">
      <alignment horizontal="right" vertical="center"/>
    </xf>
    <xf numFmtId="0" fontId="7" fillId="7" borderId="9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8" borderId="9" xfId="0" applyFont="1" applyFill="1" applyBorder="1" applyAlignment="1">
      <alignment horizontal="right" vertical="center" wrapText="1"/>
    </xf>
    <xf numFmtId="0" fontId="8" fillId="0" borderId="0" xfId="0" applyFont="1"/>
    <xf numFmtId="0" fontId="0" fillId="5" borderId="10" xfId="0" applyFill="1" applyBorder="1" applyAlignment="1">
      <alignment horizontal="right" vertical="center"/>
    </xf>
    <xf numFmtId="0" fontId="0" fillId="5" borderId="11" xfId="0" applyFill="1" applyBorder="1" applyAlignment="1">
      <alignment horizontal="right" vertical="center"/>
    </xf>
    <xf numFmtId="0" fontId="1" fillId="4" borderId="9" xfId="0" applyFont="1" applyFill="1" applyBorder="1" applyAlignment="1">
      <alignment horizontal="right" vertical="center" wrapText="1"/>
    </xf>
    <xf numFmtId="0" fontId="7" fillId="7" borderId="10" xfId="0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9" fillId="0" borderId="0" xfId="0" applyFont="1" applyAlignment="1">
      <alignment vertical="center"/>
    </xf>
    <xf numFmtId="0" fontId="7" fillId="7" borderId="6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6" xfId="0" applyBorder="1" applyAlignment="1"/>
    <xf numFmtId="0" fontId="10" fillId="7" borderId="8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2" fillId="7" borderId="8" xfId="0" applyFont="1" applyFill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1" fillId="6" borderId="13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 wrapText="1"/>
    </xf>
    <xf numFmtId="0" fontId="12" fillId="7" borderId="29" xfId="0" applyFont="1" applyFill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0" fillId="0" borderId="24" xfId="0" applyBorder="1" applyAlignment="1"/>
    <xf numFmtId="0" fontId="0" fillId="5" borderId="6" xfId="0" applyFill="1" applyBorder="1" applyAlignment="1">
      <alignment vertical="center"/>
    </xf>
    <xf numFmtId="0" fontId="0" fillId="0" borderId="30" xfId="0" applyBorder="1" applyAlignment="1"/>
    <xf numFmtId="0" fontId="0" fillId="0" borderId="31" xfId="0" applyBorder="1" applyAlignment="1"/>
    <xf numFmtId="0" fontId="0" fillId="0" borderId="32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3" fillId="6" borderId="6" xfId="0" applyFont="1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0" fillId="5" borderId="35" xfId="0" applyFill="1" applyBorder="1" applyAlignment="1">
      <alignment vertical="center"/>
    </xf>
    <xf numFmtId="0" fontId="0" fillId="5" borderId="36" xfId="0" applyFill="1" applyBorder="1" applyAlignment="1">
      <alignment vertical="center"/>
    </xf>
    <xf numFmtId="0" fontId="3" fillId="6" borderId="37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1" fillId="8" borderId="41" xfId="0" applyFont="1" applyFill="1" applyBorder="1" applyAlignment="1">
      <alignment horizontal="right" vertical="center"/>
    </xf>
    <xf numFmtId="0" fontId="7" fillId="7" borderId="42" xfId="0" applyFont="1" applyFill="1" applyBorder="1" applyAlignment="1">
      <alignment horizontal="center" vertical="center"/>
    </xf>
    <xf numFmtId="0" fontId="1" fillId="8" borderId="41" xfId="0" applyFont="1" applyFill="1" applyBorder="1" applyAlignment="1">
      <alignment horizontal="right" vertical="center" wrapText="1"/>
    </xf>
    <xf numFmtId="0" fontId="1" fillId="8" borderId="43" xfId="0" applyFont="1" applyFill="1" applyBorder="1" applyAlignment="1">
      <alignment horizontal="right" vertical="center" wrapText="1"/>
    </xf>
    <xf numFmtId="0" fontId="0" fillId="7" borderId="44" xfId="0" applyFill="1" applyBorder="1" applyAlignment="1">
      <alignment horizontal="right" vertical="center"/>
    </xf>
    <xf numFmtId="0" fontId="0" fillId="7" borderId="45" xfId="0" applyFill="1" applyBorder="1" applyAlignment="1">
      <alignment horizontal="right" vertical="center"/>
    </xf>
    <xf numFmtId="0" fontId="7" fillId="7" borderId="46" xfId="0" applyFont="1" applyFill="1" applyBorder="1" applyAlignment="1">
      <alignment horizontal="center" vertical="center"/>
    </xf>
    <xf numFmtId="0" fontId="7" fillId="7" borderId="44" xfId="0" applyFont="1" applyFill="1" applyBorder="1" applyAlignment="1">
      <alignment horizontal="center" vertical="center"/>
    </xf>
    <xf numFmtId="0" fontId="7" fillId="7" borderId="47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0" fillId="5" borderId="48" xfId="0" applyFont="1" applyFill="1" applyBorder="1" applyAlignment="1">
      <alignment vertical="center"/>
    </xf>
    <xf numFmtId="0" fontId="0" fillId="5" borderId="49" xfId="0" applyFill="1" applyBorder="1" applyAlignment="1">
      <alignment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66"/>
      <color rgb="FF66FF33"/>
      <color rgb="FF33CC33"/>
      <color rgb="FF66FF99"/>
      <color rgb="FF66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www.t.me/foodofficekyiv" TargetMode="External"/><Relationship Id="rId1" Type="http://schemas.openxmlformats.org/officeDocument/2006/relationships/image" Target="../media/image1.jpg"/><Relationship Id="rId6" Type="http://schemas.openxmlformats.org/officeDocument/2006/relationships/hyperlink" Target="https://food-office.com.ua/" TargetMode="External"/><Relationship Id="rId5" Type="http://schemas.openxmlformats.org/officeDocument/2006/relationships/image" Target="../media/image3.png"/><Relationship Id="rId4" Type="http://schemas.openxmlformats.org/officeDocument/2006/relationships/hyperlink" Target="viber://add/?number=38066818946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16</xdr:col>
      <xdr:colOff>9525</xdr:colOff>
      <xdr:row>14</xdr:row>
      <xdr:rowOff>142875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2992100" cy="2400300"/>
        </a:xfrm>
        <a:prstGeom prst="rect">
          <a:avLst/>
        </a:prstGeom>
        <a:solidFill>
          <a:srgbClr val="FFFF00"/>
        </a:solidFill>
      </xdr:spPr>
    </xdr:pic>
    <xdr:clientData/>
  </xdr:twoCellAnchor>
  <xdr:twoCellAnchor editAs="oneCell">
    <xdr:from>
      <xdr:col>14</xdr:col>
      <xdr:colOff>104775</xdr:colOff>
      <xdr:row>5</xdr:row>
      <xdr:rowOff>57151</xdr:rowOff>
    </xdr:from>
    <xdr:to>
      <xdr:col>15</xdr:col>
      <xdr:colOff>149322</xdr:colOff>
      <xdr:row>9</xdr:row>
      <xdr:rowOff>95250</xdr:rowOff>
    </xdr:to>
    <xdr:pic>
      <xdr:nvPicPr>
        <xdr:cNvPr id="4" name="Рисунок 3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249150" y="866776"/>
          <a:ext cx="654147" cy="685799"/>
        </a:xfrm>
        <a:prstGeom prst="rect">
          <a:avLst/>
        </a:prstGeom>
      </xdr:spPr>
    </xdr:pic>
    <xdr:clientData/>
  </xdr:twoCellAnchor>
  <xdr:twoCellAnchor editAs="oneCell">
    <xdr:from>
      <xdr:col>12</xdr:col>
      <xdr:colOff>76200</xdr:colOff>
      <xdr:row>5</xdr:row>
      <xdr:rowOff>58779</xdr:rowOff>
    </xdr:from>
    <xdr:to>
      <xdr:col>13</xdr:col>
      <xdr:colOff>95250</xdr:colOff>
      <xdr:row>9</xdr:row>
      <xdr:rowOff>103771</xdr:rowOff>
    </xdr:to>
    <xdr:pic>
      <xdr:nvPicPr>
        <xdr:cNvPr id="5" name="Рисунок 4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144250" y="868404"/>
          <a:ext cx="685800" cy="692692"/>
        </a:xfrm>
        <a:prstGeom prst="rect">
          <a:avLst/>
        </a:prstGeom>
        <a:effectLst/>
      </xdr:spPr>
    </xdr:pic>
    <xdr:clientData/>
  </xdr:twoCellAnchor>
  <xdr:twoCellAnchor editAs="oneCell">
    <xdr:from>
      <xdr:col>1</xdr:col>
      <xdr:colOff>161925</xdr:colOff>
      <xdr:row>3</xdr:row>
      <xdr:rowOff>0</xdr:rowOff>
    </xdr:from>
    <xdr:to>
      <xdr:col>1</xdr:col>
      <xdr:colOff>3058166</xdr:colOff>
      <xdr:row>10</xdr:row>
      <xdr:rowOff>76200</xdr:rowOff>
    </xdr:to>
    <xdr:pic>
      <xdr:nvPicPr>
        <xdr:cNvPr id="10" name="Рисунок 9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485775"/>
          <a:ext cx="2896241" cy="1209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Q55"/>
  <sheetViews>
    <sheetView tabSelected="1" workbookViewId="0">
      <selection activeCell="A16" sqref="A16:P16"/>
    </sheetView>
  </sheetViews>
  <sheetFormatPr defaultRowHeight="12.75" customHeight="1" x14ac:dyDescent="0.25"/>
  <cols>
    <col min="1" max="1" width="4.140625" customWidth="1"/>
    <col min="2" max="2" width="78" customWidth="1"/>
    <col min="3" max="3" width="10.28515625" hidden="1" customWidth="1"/>
    <col min="4" max="4" width="12" style="23" customWidth="1"/>
    <col min="5" max="5" width="10.7109375" customWidth="1"/>
    <col min="6" max="6" width="16.42578125" customWidth="1"/>
    <col min="7" max="7" width="15.5703125" style="36" customWidth="1"/>
    <col min="8" max="8" width="5.42578125" style="37" hidden="1" customWidth="1"/>
    <col min="11" max="11" width="10" customWidth="1"/>
    <col min="12" max="12" width="3.140625" customWidth="1"/>
    <col min="13" max="13" width="10" customWidth="1"/>
    <col min="14" max="14" width="3.85546875" customWidth="1"/>
    <col min="16" max="16" width="3.5703125" customWidth="1"/>
    <col min="257" max="257" width="4.140625" customWidth="1"/>
    <col min="258" max="258" width="100.5703125" customWidth="1"/>
    <col min="259" max="259" width="10.28515625" customWidth="1"/>
    <col min="260" max="260" width="10.5703125" customWidth="1"/>
    <col min="261" max="261" width="10.7109375" customWidth="1"/>
    <col min="262" max="262" width="16.42578125" customWidth="1"/>
    <col min="263" max="263" width="14" customWidth="1"/>
    <col min="264" max="264" width="16.85546875" customWidth="1"/>
    <col min="513" max="513" width="4.140625" customWidth="1"/>
    <col min="514" max="514" width="100.5703125" customWidth="1"/>
    <col min="515" max="515" width="10.28515625" customWidth="1"/>
    <col min="516" max="516" width="10.5703125" customWidth="1"/>
    <col min="517" max="517" width="10.7109375" customWidth="1"/>
    <col min="518" max="518" width="16.42578125" customWidth="1"/>
    <col min="519" max="519" width="14" customWidth="1"/>
    <col min="520" max="520" width="16.85546875" customWidth="1"/>
    <col min="769" max="769" width="4.140625" customWidth="1"/>
    <col min="770" max="770" width="100.5703125" customWidth="1"/>
    <col min="771" max="771" width="10.28515625" customWidth="1"/>
    <col min="772" max="772" width="10.5703125" customWidth="1"/>
    <col min="773" max="773" width="10.7109375" customWidth="1"/>
    <col min="774" max="774" width="16.42578125" customWidth="1"/>
    <col min="775" max="775" width="14" customWidth="1"/>
    <col min="776" max="776" width="16.85546875" customWidth="1"/>
    <col min="1025" max="1025" width="4.140625" customWidth="1"/>
    <col min="1026" max="1026" width="100.5703125" customWidth="1"/>
    <col min="1027" max="1027" width="10.28515625" customWidth="1"/>
    <col min="1028" max="1028" width="10.5703125" customWidth="1"/>
    <col min="1029" max="1029" width="10.7109375" customWidth="1"/>
    <col min="1030" max="1030" width="16.42578125" customWidth="1"/>
    <col min="1031" max="1031" width="14" customWidth="1"/>
    <col min="1032" max="1032" width="16.85546875" customWidth="1"/>
    <col min="1281" max="1281" width="4.140625" customWidth="1"/>
    <col min="1282" max="1282" width="100.5703125" customWidth="1"/>
    <col min="1283" max="1283" width="10.28515625" customWidth="1"/>
    <col min="1284" max="1284" width="10.5703125" customWidth="1"/>
    <col min="1285" max="1285" width="10.7109375" customWidth="1"/>
    <col min="1286" max="1286" width="16.42578125" customWidth="1"/>
    <col min="1287" max="1287" width="14" customWidth="1"/>
    <col min="1288" max="1288" width="16.85546875" customWidth="1"/>
    <col min="1537" max="1537" width="4.140625" customWidth="1"/>
    <col min="1538" max="1538" width="100.5703125" customWidth="1"/>
    <col min="1539" max="1539" width="10.28515625" customWidth="1"/>
    <col min="1540" max="1540" width="10.5703125" customWidth="1"/>
    <col min="1541" max="1541" width="10.7109375" customWidth="1"/>
    <col min="1542" max="1542" width="16.42578125" customWidth="1"/>
    <col min="1543" max="1543" width="14" customWidth="1"/>
    <col min="1544" max="1544" width="16.85546875" customWidth="1"/>
    <col min="1793" max="1793" width="4.140625" customWidth="1"/>
    <col min="1794" max="1794" width="100.5703125" customWidth="1"/>
    <col min="1795" max="1795" width="10.28515625" customWidth="1"/>
    <col min="1796" max="1796" width="10.5703125" customWidth="1"/>
    <col min="1797" max="1797" width="10.7109375" customWidth="1"/>
    <col min="1798" max="1798" width="16.42578125" customWidth="1"/>
    <col min="1799" max="1799" width="14" customWidth="1"/>
    <col min="1800" max="1800" width="16.85546875" customWidth="1"/>
    <col min="2049" max="2049" width="4.140625" customWidth="1"/>
    <col min="2050" max="2050" width="100.5703125" customWidth="1"/>
    <col min="2051" max="2051" width="10.28515625" customWidth="1"/>
    <col min="2052" max="2052" width="10.5703125" customWidth="1"/>
    <col min="2053" max="2053" width="10.7109375" customWidth="1"/>
    <col min="2054" max="2054" width="16.42578125" customWidth="1"/>
    <col min="2055" max="2055" width="14" customWidth="1"/>
    <col min="2056" max="2056" width="16.85546875" customWidth="1"/>
    <col min="2305" max="2305" width="4.140625" customWidth="1"/>
    <col min="2306" max="2306" width="100.5703125" customWidth="1"/>
    <col min="2307" max="2307" width="10.28515625" customWidth="1"/>
    <col min="2308" max="2308" width="10.5703125" customWidth="1"/>
    <col min="2309" max="2309" width="10.7109375" customWidth="1"/>
    <col min="2310" max="2310" width="16.42578125" customWidth="1"/>
    <col min="2311" max="2311" width="14" customWidth="1"/>
    <col min="2312" max="2312" width="16.85546875" customWidth="1"/>
    <col min="2561" max="2561" width="4.140625" customWidth="1"/>
    <col min="2562" max="2562" width="100.5703125" customWidth="1"/>
    <col min="2563" max="2563" width="10.28515625" customWidth="1"/>
    <col min="2564" max="2564" width="10.5703125" customWidth="1"/>
    <col min="2565" max="2565" width="10.7109375" customWidth="1"/>
    <col min="2566" max="2566" width="16.42578125" customWidth="1"/>
    <col min="2567" max="2567" width="14" customWidth="1"/>
    <col min="2568" max="2568" width="16.85546875" customWidth="1"/>
    <col min="2817" max="2817" width="4.140625" customWidth="1"/>
    <col min="2818" max="2818" width="100.5703125" customWidth="1"/>
    <col min="2819" max="2819" width="10.28515625" customWidth="1"/>
    <col min="2820" max="2820" width="10.5703125" customWidth="1"/>
    <col min="2821" max="2821" width="10.7109375" customWidth="1"/>
    <col min="2822" max="2822" width="16.42578125" customWidth="1"/>
    <col min="2823" max="2823" width="14" customWidth="1"/>
    <col min="2824" max="2824" width="16.85546875" customWidth="1"/>
    <col min="3073" max="3073" width="4.140625" customWidth="1"/>
    <col min="3074" max="3074" width="100.5703125" customWidth="1"/>
    <col min="3075" max="3075" width="10.28515625" customWidth="1"/>
    <col min="3076" max="3076" width="10.5703125" customWidth="1"/>
    <col min="3077" max="3077" width="10.7109375" customWidth="1"/>
    <col min="3078" max="3078" width="16.42578125" customWidth="1"/>
    <col min="3079" max="3079" width="14" customWidth="1"/>
    <col min="3080" max="3080" width="16.85546875" customWidth="1"/>
    <col min="3329" max="3329" width="4.140625" customWidth="1"/>
    <col min="3330" max="3330" width="100.5703125" customWidth="1"/>
    <col min="3331" max="3331" width="10.28515625" customWidth="1"/>
    <col min="3332" max="3332" width="10.5703125" customWidth="1"/>
    <col min="3333" max="3333" width="10.7109375" customWidth="1"/>
    <col min="3334" max="3334" width="16.42578125" customWidth="1"/>
    <col min="3335" max="3335" width="14" customWidth="1"/>
    <col min="3336" max="3336" width="16.85546875" customWidth="1"/>
    <col min="3585" max="3585" width="4.140625" customWidth="1"/>
    <col min="3586" max="3586" width="100.5703125" customWidth="1"/>
    <col min="3587" max="3587" width="10.28515625" customWidth="1"/>
    <col min="3588" max="3588" width="10.5703125" customWidth="1"/>
    <col min="3589" max="3589" width="10.7109375" customWidth="1"/>
    <col min="3590" max="3590" width="16.42578125" customWidth="1"/>
    <col min="3591" max="3591" width="14" customWidth="1"/>
    <col min="3592" max="3592" width="16.85546875" customWidth="1"/>
    <col min="3841" max="3841" width="4.140625" customWidth="1"/>
    <col min="3842" max="3842" width="100.5703125" customWidth="1"/>
    <col min="3843" max="3843" width="10.28515625" customWidth="1"/>
    <col min="3844" max="3844" width="10.5703125" customWidth="1"/>
    <col min="3845" max="3845" width="10.7109375" customWidth="1"/>
    <col min="3846" max="3846" width="16.42578125" customWidth="1"/>
    <col min="3847" max="3847" width="14" customWidth="1"/>
    <col min="3848" max="3848" width="16.85546875" customWidth="1"/>
    <col min="4097" max="4097" width="4.140625" customWidth="1"/>
    <col min="4098" max="4098" width="100.5703125" customWidth="1"/>
    <col min="4099" max="4099" width="10.28515625" customWidth="1"/>
    <col min="4100" max="4100" width="10.5703125" customWidth="1"/>
    <col min="4101" max="4101" width="10.7109375" customWidth="1"/>
    <col min="4102" max="4102" width="16.42578125" customWidth="1"/>
    <col min="4103" max="4103" width="14" customWidth="1"/>
    <col min="4104" max="4104" width="16.85546875" customWidth="1"/>
    <col min="4353" max="4353" width="4.140625" customWidth="1"/>
    <col min="4354" max="4354" width="100.5703125" customWidth="1"/>
    <col min="4355" max="4355" width="10.28515625" customWidth="1"/>
    <col min="4356" max="4356" width="10.5703125" customWidth="1"/>
    <col min="4357" max="4357" width="10.7109375" customWidth="1"/>
    <col min="4358" max="4358" width="16.42578125" customWidth="1"/>
    <col min="4359" max="4359" width="14" customWidth="1"/>
    <col min="4360" max="4360" width="16.85546875" customWidth="1"/>
    <col min="4609" max="4609" width="4.140625" customWidth="1"/>
    <col min="4610" max="4610" width="100.5703125" customWidth="1"/>
    <col min="4611" max="4611" width="10.28515625" customWidth="1"/>
    <col min="4612" max="4612" width="10.5703125" customWidth="1"/>
    <col min="4613" max="4613" width="10.7109375" customWidth="1"/>
    <col min="4614" max="4614" width="16.42578125" customWidth="1"/>
    <col min="4615" max="4615" width="14" customWidth="1"/>
    <col min="4616" max="4616" width="16.85546875" customWidth="1"/>
    <col min="4865" max="4865" width="4.140625" customWidth="1"/>
    <col min="4866" max="4866" width="100.5703125" customWidth="1"/>
    <col min="4867" max="4867" width="10.28515625" customWidth="1"/>
    <col min="4868" max="4868" width="10.5703125" customWidth="1"/>
    <col min="4869" max="4869" width="10.7109375" customWidth="1"/>
    <col min="4870" max="4870" width="16.42578125" customWidth="1"/>
    <col min="4871" max="4871" width="14" customWidth="1"/>
    <col min="4872" max="4872" width="16.85546875" customWidth="1"/>
    <col min="5121" max="5121" width="4.140625" customWidth="1"/>
    <col min="5122" max="5122" width="100.5703125" customWidth="1"/>
    <col min="5123" max="5123" width="10.28515625" customWidth="1"/>
    <col min="5124" max="5124" width="10.5703125" customWidth="1"/>
    <col min="5125" max="5125" width="10.7109375" customWidth="1"/>
    <col min="5126" max="5126" width="16.42578125" customWidth="1"/>
    <col min="5127" max="5127" width="14" customWidth="1"/>
    <col min="5128" max="5128" width="16.85546875" customWidth="1"/>
    <col min="5377" max="5377" width="4.140625" customWidth="1"/>
    <col min="5378" max="5378" width="100.5703125" customWidth="1"/>
    <col min="5379" max="5379" width="10.28515625" customWidth="1"/>
    <col min="5380" max="5380" width="10.5703125" customWidth="1"/>
    <col min="5381" max="5381" width="10.7109375" customWidth="1"/>
    <col min="5382" max="5382" width="16.42578125" customWidth="1"/>
    <col min="5383" max="5383" width="14" customWidth="1"/>
    <col min="5384" max="5384" width="16.85546875" customWidth="1"/>
    <col min="5633" max="5633" width="4.140625" customWidth="1"/>
    <col min="5634" max="5634" width="100.5703125" customWidth="1"/>
    <col min="5635" max="5635" width="10.28515625" customWidth="1"/>
    <col min="5636" max="5636" width="10.5703125" customWidth="1"/>
    <col min="5637" max="5637" width="10.7109375" customWidth="1"/>
    <col min="5638" max="5638" width="16.42578125" customWidth="1"/>
    <col min="5639" max="5639" width="14" customWidth="1"/>
    <col min="5640" max="5640" width="16.85546875" customWidth="1"/>
    <col min="5889" max="5889" width="4.140625" customWidth="1"/>
    <col min="5890" max="5890" width="100.5703125" customWidth="1"/>
    <col min="5891" max="5891" width="10.28515625" customWidth="1"/>
    <col min="5892" max="5892" width="10.5703125" customWidth="1"/>
    <col min="5893" max="5893" width="10.7109375" customWidth="1"/>
    <col min="5894" max="5894" width="16.42578125" customWidth="1"/>
    <col min="5895" max="5895" width="14" customWidth="1"/>
    <col min="5896" max="5896" width="16.85546875" customWidth="1"/>
    <col min="6145" max="6145" width="4.140625" customWidth="1"/>
    <col min="6146" max="6146" width="100.5703125" customWidth="1"/>
    <col min="6147" max="6147" width="10.28515625" customWidth="1"/>
    <col min="6148" max="6148" width="10.5703125" customWidth="1"/>
    <col min="6149" max="6149" width="10.7109375" customWidth="1"/>
    <col min="6150" max="6150" width="16.42578125" customWidth="1"/>
    <col min="6151" max="6151" width="14" customWidth="1"/>
    <col min="6152" max="6152" width="16.85546875" customWidth="1"/>
    <col min="6401" max="6401" width="4.140625" customWidth="1"/>
    <col min="6402" max="6402" width="100.5703125" customWidth="1"/>
    <col min="6403" max="6403" width="10.28515625" customWidth="1"/>
    <col min="6404" max="6404" width="10.5703125" customWidth="1"/>
    <col min="6405" max="6405" width="10.7109375" customWidth="1"/>
    <col min="6406" max="6406" width="16.42578125" customWidth="1"/>
    <col min="6407" max="6407" width="14" customWidth="1"/>
    <col min="6408" max="6408" width="16.85546875" customWidth="1"/>
    <col min="6657" max="6657" width="4.140625" customWidth="1"/>
    <col min="6658" max="6658" width="100.5703125" customWidth="1"/>
    <col min="6659" max="6659" width="10.28515625" customWidth="1"/>
    <col min="6660" max="6660" width="10.5703125" customWidth="1"/>
    <col min="6661" max="6661" width="10.7109375" customWidth="1"/>
    <col min="6662" max="6662" width="16.42578125" customWidth="1"/>
    <col min="6663" max="6663" width="14" customWidth="1"/>
    <col min="6664" max="6664" width="16.85546875" customWidth="1"/>
    <col min="6913" max="6913" width="4.140625" customWidth="1"/>
    <col min="6914" max="6914" width="100.5703125" customWidth="1"/>
    <col min="6915" max="6915" width="10.28515625" customWidth="1"/>
    <col min="6916" max="6916" width="10.5703125" customWidth="1"/>
    <col min="6917" max="6917" width="10.7109375" customWidth="1"/>
    <col min="6918" max="6918" width="16.42578125" customWidth="1"/>
    <col min="6919" max="6919" width="14" customWidth="1"/>
    <col min="6920" max="6920" width="16.85546875" customWidth="1"/>
    <col min="7169" max="7169" width="4.140625" customWidth="1"/>
    <col min="7170" max="7170" width="100.5703125" customWidth="1"/>
    <col min="7171" max="7171" width="10.28515625" customWidth="1"/>
    <col min="7172" max="7172" width="10.5703125" customWidth="1"/>
    <col min="7173" max="7173" width="10.7109375" customWidth="1"/>
    <col min="7174" max="7174" width="16.42578125" customWidth="1"/>
    <col min="7175" max="7175" width="14" customWidth="1"/>
    <col min="7176" max="7176" width="16.85546875" customWidth="1"/>
    <col min="7425" max="7425" width="4.140625" customWidth="1"/>
    <col min="7426" max="7426" width="100.5703125" customWidth="1"/>
    <col min="7427" max="7427" width="10.28515625" customWidth="1"/>
    <col min="7428" max="7428" width="10.5703125" customWidth="1"/>
    <col min="7429" max="7429" width="10.7109375" customWidth="1"/>
    <col min="7430" max="7430" width="16.42578125" customWidth="1"/>
    <col min="7431" max="7431" width="14" customWidth="1"/>
    <col min="7432" max="7432" width="16.85546875" customWidth="1"/>
    <col min="7681" max="7681" width="4.140625" customWidth="1"/>
    <col min="7682" max="7682" width="100.5703125" customWidth="1"/>
    <col min="7683" max="7683" width="10.28515625" customWidth="1"/>
    <col min="7684" max="7684" width="10.5703125" customWidth="1"/>
    <col min="7685" max="7685" width="10.7109375" customWidth="1"/>
    <col min="7686" max="7686" width="16.42578125" customWidth="1"/>
    <col min="7687" max="7687" width="14" customWidth="1"/>
    <col min="7688" max="7688" width="16.85546875" customWidth="1"/>
    <col min="7937" max="7937" width="4.140625" customWidth="1"/>
    <col min="7938" max="7938" width="100.5703125" customWidth="1"/>
    <col min="7939" max="7939" width="10.28515625" customWidth="1"/>
    <col min="7940" max="7940" width="10.5703125" customWidth="1"/>
    <col min="7941" max="7941" width="10.7109375" customWidth="1"/>
    <col min="7942" max="7942" width="16.42578125" customWidth="1"/>
    <col min="7943" max="7943" width="14" customWidth="1"/>
    <col min="7944" max="7944" width="16.85546875" customWidth="1"/>
    <col min="8193" max="8193" width="4.140625" customWidth="1"/>
    <col min="8194" max="8194" width="100.5703125" customWidth="1"/>
    <col min="8195" max="8195" width="10.28515625" customWidth="1"/>
    <col min="8196" max="8196" width="10.5703125" customWidth="1"/>
    <col min="8197" max="8197" width="10.7109375" customWidth="1"/>
    <col min="8198" max="8198" width="16.42578125" customWidth="1"/>
    <col min="8199" max="8199" width="14" customWidth="1"/>
    <col min="8200" max="8200" width="16.85546875" customWidth="1"/>
    <col min="8449" max="8449" width="4.140625" customWidth="1"/>
    <col min="8450" max="8450" width="100.5703125" customWidth="1"/>
    <col min="8451" max="8451" width="10.28515625" customWidth="1"/>
    <col min="8452" max="8452" width="10.5703125" customWidth="1"/>
    <col min="8453" max="8453" width="10.7109375" customWidth="1"/>
    <col min="8454" max="8454" width="16.42578125" customWidth="1"/>
    <col min="8455" max="8455" width="14" customWidth="1"/>
    <col min="8456" max="8456" width="16.85546875" customWidth="1"/>
    <col min="8705" max="8705" width="4.140625" customWidth="1"/>
    <col min="8706" max="8706" width="100.5703125" customWidth="1"/>
    <col min="8707" max="8707" width="10.28515625" customWidth="1"/>
    <col min="8708" max="8708" width="10.5703125" customWidth="1"/>
    <col min="8709" max="8709" width="10.7109375" customWidth="1"/>
    <col min="8710" max="8710" width="16.42578125" customWidth="1"/>
    <col min="8711" max="8711" width="14" customWidth="1"/>
    <col min="8712" max="8712" width="16.85546875" customWidth="1"/>
    <col min="8961" max="8961" width="4.140625" customWidth="1"/>
    <col min="8962" max="8962" width="100.5703125" customWidth="1"/>
    <col min="8963" max="8963" width="10.28515625" customWidth="1"/>
    <col min="8964" max="8964" width="10.5703125" customWidth="1"/>
    <col min="8965" max="8965" width="10.7109375" customWidth="1"/>
    <col min="8966" max="8966" width="16.42578125" customWidth="1"/>
    <col min="8967" max="8967" width="14" customWidth="1"/>
    <col min="8968" max="8968" width="16.85546875" customWidth="1"/>
    <col min="9217" max="9217" width="4.140625" customWidth="1"/>
    <col min="9218" max="9218" width="100.5703125" customWidth="1"/>
    <col min="9219" max="9219" width="10.28515625" customWidth="1"/>
    <col min="9220" max="9220" width="10.5703125" customWidth="1"/>
    <col min="9221" max="9221" width="10.7109375" customWidth="1"/>
    <col min="9222" max="9222" width="16.42578125" customWidth="1"/>
    <col min="9223" max="9223" width="14" customWidth="1"/>
    <col min="9224" max="9224" width="16.85546875" customWidth="1"/>
    <col min="9473" max="9473" width="4.140625" customWidth="1"/>
    <col min="9474" max="9474" width="100.5703125" customWidth="1"/>
    <col min="9475" max="9475" width="10.28515625" customWidth="1"/>
    <col min="9476" max="9476" width="10.5703125" customWidth="1"/>
    <col min="9477" max="9477" width="10.7109375" customWidth="1"/>
    <col min="9478" max="9478" width="16.42578125" customWidth="1"/>
    <col min="9479" max="9479" width="14" customWidth="1"/>
    <col min="9480" max="9480" width="16.85546875" customWidth="1"/>
    <col min="9729" max="9729" width="4.140625" customWidth="1"/>
    <col min="9730" max="9730" width="100.5703125" customWidth="1"/>
    <col min="9731" max="9731" width="10.28515625" customWidth="1"/>
    <col min="9732" max="9732" width="10.5703125" customWidth="1"/>
    <col min="9733" max="9733" width="10.7109375" customWidth="1"/>
    <col min="9734" max="9734" width="16.42578125" customWidth="1"/>
    <col min="9735" max="9735" width="14" customWidth="1"/>
    <col min="9736" max="9736" width="16.85546875" customWidth="1"/>
    <col min="9985" max="9985" width="4.140625" customWidth="1"/>
    <col min="9986" max="9986" width="100.5703125" customWidth="1"/>
    <col min="9987" max="9987" width="10.28515625" customWidth="1"/>
    <col min="9988" max="9988" width="10.5703125" customWidth="1"/>
    <col min="9989" max="9989" width="10.7109375" customWidth="1"/>
    <col min="9990" max="9990" width="16.42578125" customWidth="1"/>
    <col min="9991" max="9991" width="14" customWidth="1"/>
    <col min="9992" max="9992" width="16.85546875" customWidth="1"/>
    <col min="10241" max="10241" width="4.140625" customWidth="1"/>
    <col min="10242" max="10242" width="100.5703125" customWidth="1"/>
    <col min="10243" max="10243" width="10.28515625" customWidth="1"/>
    <col min="10244" max="10244" width="10.5703125" customWidth="1"/>
    <col min="10245" max="10245" width="10.7109375" customWidth="1"/>
    <col min="10246" max="10246" width="16.42578125" customWidth="1"/>
    <col min="10247" max="10247" width="14" customWidth="1"/>
    <col min="10248" max="10248" width="16.85546875" customWidth="1"/>
    <col min="10497" max="10497" width="4.140625" customWidth="1"/>
    <col min="10498" max="10498" width="100.5703125" customWidth="1"/>
    <col min="10499" max="10499" width="10.28515625" customWidth="1"/>
    <col min="10500" max="10500" width="10.5703125" customWidth="1"/>
    <col min="10501" max="10501" width="10.7109375" customWidth="1"/>
    <col min="10502" max="10502" width="16.42578125" customWidth="1"/>
    <col min="10503" max="10503" width="14" customWidth="1"/>
    <col min="10504" max="10504" width="16.85546875" customWidth="1"/>
    <col min="10753" max="10753" width="4.140625" customWidth="1"/>
    <col min="10754" max="10754" width="100.5703125" customWidth="1"/>
    <col min="10755" max="10755" width="10.28515625" customWidth="1"/>
    <col min="10756" max="10756" width="10.5703125" customWidth="1"/>
    <col min="10757" max="10757" width="10.7109375" customWidth="1"/>
    <col min="10758" max="10758" width="16.42578125" customWidth="1"/>
    <col min="10759" max="10759" width="14" customWidth="1"/>
    <col min="10760" max="10760" width="16.85546875" customWidth="1"/>
    <col min="11009" max="11009" width="4.140625" customWidth="1"/>
    <col min="11010" max="11010" width="100.5703125" customWidth="1"/>
    <col min="11011" max="11011" width="10.28515625" customWidth="1"/>
    <col min="11012" max="11012" width="10.5703125" customWidth="1"/>
    <col min="11013" max="11013" width="10.7109375" customWidth="1"/>
    <col min="11014" max="11014" width="16.42578125" customWidth="1"/>
    <col min="11015" max="11015" width="14" customWidth="1"/>
    <col min="11016" max="11016" width="16.85546875" customWidth="1"/>
    <col min="11265" max="11265" width="4.140625" customWidth="1"/>
    <col min="11266" max="11266" width="100.5703125" customWidth="1"/>
    <col min="11267" max="11267" width="10.28515625" customWidth="1"/>
    <col min="11268" max="11268" width="10.5703125" customWidth="1"/>
    <col min="11269" max="11269" width="10.7109375" customWidth="1"/>
    <col min="11270" max="11270" width="16.42578125" customWidth="1"/>
    <col min="11271" max="11271" width="14" customWidth="1"/>
    <col min="11272" max="11272" width="16.85546875" customWidth="1"/>
    <col min="11521" max="11521" width="4.140625" customWidth="1"/>
    <col min="11522" max="11522" width="100.5703125" customWidth="1"/>
    <col min="11523" max="11523" width="10.28515625" customWidth="1"/>
    <col min="11524" max="11524" width="10.5703125" customWidth="1"/>
    <col min="11525" max="11525" width="10.7109375" customWidth="1"/>
    <col min="11526" max="11526" width="16.42578125" customWidth="1"/>
    <col min="11527" max="11527" width="14" customWidth="1"/>
    <col min="11528" max="11528" width="16.85546875" customWidth="1"/>
    <col min="11777" max="11777" width="4.140625" customWidth="1"/>
    <col min="11778" max="11778" width="100.5703125" customWidth="1"/>
    <col min="11779" max="11779" width="10.28515625" customWidth="1"/>
    <col min="11780" max="11780" width="10.5703125" customWidth="1"/>
    <col min="11781" max="11781" width="10.7109375" customWidth="1"/>
    <col min="11782" max="11782" width="16.42578125" customWidth="1"/>
    <col min="11783" max="11783" width="14" customWidth="1"/>
    <col min="11784" max="11784" width="16.85546875" customWidth="1"/>
    <col min="12033" max="12033" width="4.140625" customWidth="1"/>
    <col min="12034" max="12034" width="100.5703125" customWidth="1"/>
    <col min="12035" max="12035" width="10.28515625" customWidth="1"/>
    <col min="12036" max="12036" width="10.5703125" customWidth="1"/>
    <col min="12037" max="12037" width="10.7109375" customWidth="1"/>
    <col min="12038" max="12038" width="16.42578125" customWidth="1"/>
    <col min="12039" max="12039" width="14" customWidth="1"/>
    <col min="12040" max="12040" width="16.85546875" customWidth="1"/>
    <col min="12289" max="12289" width="4.140625" customWidth="1"/>
    <col min="12290" max="12290" width="100.5703125" customWidth="1"/>
    <col min="12291" max="12291" width="10.28515625" customWidth="1"/>
    <col min="12292" max="12292" width="10.5703125" customWidth="1"/>
    <col min="12293" max="12293" width="10.7109375" customWidth="1"/>
    <col min="12294" max="12294" width="16.42578125" customWidth="1"/>
    <col min="12295" max="12295" width="14" customWidth="1"/>
    <col min="12296" max="12296" width="16.85546875" customWidth="1"/>
    <col min="12545" max="12545" width="4.140625" customWidth="1"/>
    <col min="12546" max="12546" width="100.5703125" customWidth="1"/>
    <col min="12547" max="12547" width="10.28515625" customWidth="1"/>
    <col min="12548" max="12548" width="10.5703125" customWidth="1"/>
    <col min="12549" max="12549" width="10.7109375" customWidth="1"/>
    <col min="12550" max="12550" width="16.42578125" customWidth="1"/>
    <col min="12551" max="12551" width="14" customWidth="1"/>
    <col min="12552" max="12552" width="16.85546875" customWidth="1"/>
    <col min="12801" max="12801" width="4.140625" customWidth="1"/>
    <col min="12802" max="12802" width="100.5703125" customWidth="1"/>
    <col min="12803" max="12803" width="10.28515625" customWidth="1"/>
    <col min="12804" max="12804" width="10.5703125" customWidth="1"/>
    <col min="12805" max="12805" width="10.7109375" customWidth="1"/>
    <col min="12806" max="12806" width="16.42578125" customWidth="1"/>
    <col min="12807" max="12807" width="14" customWidth="1"/>
    <col min="12808" max="12808" width="16.85546875" customWidth="1"/>
    <col min="13057" max="13057" width="4.140625" customWidth="1"/>
    <col min="13058" max="13058" width="100.5703125" customWidth="1"/>
    <col min="13059" max="13059" width="10.28515625" customWidth="1"/>
    <col min="13060" max="13060" width="10.5703125" customWidth="1"/>
    <col min="13061" max="13061" width="10.7109375" customWidth="1"/>
    <col min="13062" max="13062" width="16.42578125" customWidth="1"/>
    <col min="13063" max="13063" width="14" customWidth="1"/>
    <col min="13064" max="13064" width="16.85546875" customWidth="1"/>
    <col min="13313" max="13313" width="4.140625" customWidth="1"/>
    <col min="13314" max="13314" width="100.5703125" customWidth="1"/>
    <col min="13315" max="13315" width="10.28515625" customWidth="1"/>
    <col min="13316" max="13316" width="10.5703125" customWidth="1"/>
    <col min="13317" max="13317" width="10.7109375" customWidth="1"/>
    <col min="13318" max="13318" width="16.42578125" customWidth="1"/>
    <col min="13319" max="13319" width="14" customWidth="1"/>
    <col min="13320" max="13320" width="16.85546875" customWidth="1"/>
    <col min="13569" max="13569" width="4.140625" customWidth="1"/>
    <col min="13570" max="13570" width="100.5703125" customWidth="1"/>
    <col min="13571" max="13571" width="10.28515625" customWidth="1"/>
    <col min="13572" max="13572" width="10.5703125" customWidth="1"/>
    <col min="13573" max="13573" width="10.7109375" customWidth="1"/>
    <col min="13574" max="13574" width="16.42578125" customWidth="1"/>
    <col min="13575" max="13575" width="14" customWidth="1"/>
    <col min="13576" max="13576" width="16.85546875" customWidth="1"/>
    <col min="13825" max="13825" width="4.140625" customWidth="1"/>
    <col min="13826" max="13826" width="100.5703125" customWidth="1"/>
    <col min="13827" max="13827" width="10.28515625" customWidth="1"/>
    <col min="13828" max="13828" width="10.5703125" customWidth="1"/>
    <col min="13829" max="13829" width="10.7109375" customWidth="1"/>
    <col min="13830" max="13830" width="16.42578125" customWidth="1"/>
    <col min="13831" max="13831" width="14" customWidth="1"/>
    <col min="13832" max="13832" width="16.85546875" customWidth="1"/>
    <col min="14081" max="14081" width="4.140625" customWidth="1"/>
    <col min="14082" max="14082" width="100.5703125" customWidth="1"/>
    <col min="14083" max="14083" width="10.28515625" customWidth="1"/>
    <col min="14084" max="14084" width="10.5703125" customWidth="1"/>
    <col min="14085" max="14085" width="10.7109375" customWidth="1"/>
    <col min="14086" max="14086" width="16.42578125" customWidth="1"/>
    <col min="14087" max="14087" width="14" customWidth="1"/>
    <col min="14088" max="14088" width="16.85546875" customWidth="1"/>
    <col min="14337" max="14337" width="4.140625" customWidth="1"/>
    <col min="14338" max="14338" width="100.5703125" customWidth="1"/>
    <col min="14339" max="14339" width="10.28515625" customWidth="1"/>
    <col min="14340" max="14340" width="10.5703125" customWidth="1"/>
    <col min="14341" max="14341" width="10.7109375" customWidth="1"/>
    <col min="14342" max="14342" width="16.42578125" customWidth="1"/>
    <col min="14343" max="14343" width="14" customWidth="1"/>
    <col min="14344" max="14344" width="16.85546875" customWidth="1"/>
    <col min="14593" max="14593" width="4.140625" customWidth="1"/>
    <col min="14594" max="14594" width="100.5703125" customWidth="1"/>
    <col min="14595" max="14595" width="10.28515625" customWidth="1"/>
    <col min="14596" max="14596" width="10.5703125" customWidth="1"/>
    <col min="14597" max="14597" width="10.7109375" customWidth="1"/>
    <col min="14598" max="14598" width="16.42578125" customWidth="1"/>
    <col min="14599" max="14599" width="14" customWidth="1"/>
    <col min="14600" max="14600" width="16.85546875" customWidth="1"/>
    <col min="14849" max="14849" width="4.140625" customWidth="1"/>
    <col min="14850" max="14850" width="100.5703125" customWidth="1"/>
    <col min="14851" max="14851" width="10.28515625" customWidth="1"/>
    <col min="14852" max="14852" width="10.5703125" customWidth="1"/>
    <col min="14853" max="14853" width="10.7109375" customWidth="1"/>
    <col min="14854" max="14854" width="16.42578125" customWidth="1"/>
    <col min="14855" max="14855" width="14" customWidth="1"/>
    <col min="14856" max="14856" width="16.85546875" customWidth="1"/>
    <col min="15105" max="15105" width="4.140625" customWidth="1"/>
    <col min="15106" max="15106" width="100.5703125" customWidth="1"/>
    <col min="15107" max="15107" width="10.28515625" customWidth="1"/>
    <col min="15108" max="15108" width="10.5703125" customWidth="1"/>
    <col min="15109" max="15109" width="10.7109375" customWidth="1"/>
    <col min="15110" max="15110" width="16.42578125" customWidth="1"/>
    <col min="15111" max="15111" width="14" customWidth="1"/>
    <col min="15112" max="15112" width="16.85546875" customWidth="1"/>
    <col min="15361" max="15361" width="4.140625" customWidth="1"/>
    <col min="15362" max="15362" width="100.5703125" customWidth="1"/>
    <col min="15363" max="15363" width="10.28515625" customWidth="1"/>
    <col min="15364" max="15364" width="10.5703125" customWidth="1"/>
    <col min="15365" max="15365" width="10.7109375" customWidth="1"/>
    <col min="15366" max="15366" width="16.42578125" customWidth="1"/>
    <col min="15367" max="15367" width="14" customWidth="1"/>
    <col min="15368" max="15368" width="16.85546875" customWidth="1"/>
    <col min="15617" max="15617" width="4.140625" customWidth="1"/>
    <col min="15618" max="15618" width="100.5703125" customWidth="1"/>
    <col min="15619" max="15619" width="10.28515625" customWidth="1"/>
    <col min="15620" max="15620" width="10.5703125" customWidth="1"/>
    <col min="15621" max="15621" width="10.7109375" customWidth="1"/>
    <col min="15622" max="15622" width="16.42578125" customWidth="1"/>
    <col min="15623" max="15623" width="14" customWidth="1"/>
    <col min="15624" max="15624" width="16.85546875" customWidth="1"/>
    <col min="15873" max="15873" width="4.140625" customWidth="1"/>
    <col min="15874" max="15874" width="100.5703125" customWidth="1"/>
    <col min="15875" max="15875" width="10.28515625" customWidth="1"/>
    <col min="15876" max="15876" width="10.5703125" customWidth="1"/>
    <col min="15877" max="15877" width="10.7109375" customWidth="1"/>
    <col min="15878" max="15878" width="16.42578125" customWidth="1"/>
    <col min="15879" max="15879" width="14" customWidth="1"/>
    <col min="15880" max="15880" width="16.85546875" customWidth="1"/>
    <col min="16129" max="16129" width="4.140625" customWidth="1"/>
    <col min="16130" max="16130" width="100.5703125" customWidth="1"/>
    <col min="16131" max="16131" width="10.28515625" customWidth="1"/>
    <col min="16132" max="16132" width="10.5703125" customWidth="1"/>
    <col min="16133" max="16133" width="10.7109375" customWidth="1"/>
    <col min="16134" max="16134" width="16.42578125" customWidth="1"/>
    <col min="16135" max="16135" width="14" customWidth="1"/>
    <col min="16136" max="16136" width="16.85546875" customWidth="1"/>
  </cols>
  <sheetData>
    <row r="16" spans="1:16" s="29" customFormat="1" ht="27.75" customHeight="1" x14ac:dyDescent="0.25">
      <c r="A16" s="2" t="s">
        <v>43</v>
      </c>
      <c r="B16" s="2"/>
      <c r="C16" s="2"/>
      <c r="D16" s="2"/>
      <c r="E16" s="2"/>
      <c r="F16" s="2"/>
      <c r="G16" s="56"/>
      <c r="H16" s="56"/>
      <c r="I16" s="56"/>
      <c r="J16" s="56"/>
      <c r="K16" s="56"/>
      <c r="L16" s="56"/>
      <c r="M16" s="56"/>
      <c r="N16" s="56"/>
      <c r="O16" s="56"/>
      <c r="P16" s="56"/>
    </row>
    <row r="17" spans="1:16" s="1" customFormat="1" ht="21.75" customHeight="1" x14ac:dyDescent="0.25">
      <c r="A17" s="4" t="s">
        <v>0</v>
      </c>
      <c r="B17" s="5" t="s">
        <v>12</v>
      </c>
      <c r="C17" s="6"/>
      <c r="D17" s="33" t="s">
        <v>2</v>
      </c>
      <c r="E17" s="34" t="s">
        <v>13</v>
      </c>
      <c r="F17" s="35"/>
      <c r="G17" s="38" t="s">
        <v>14</v>
      </c>
      <c r="H17" s="39"/>
      <c r="I17" s="38" t="s">
        <v>15</v>
      </c>
      <c r="J17" s="39"/>
      <c r="K17" s="38" t="s">
        <v>16</v>
      </c>
      <c r="L17" s="39"/>
      <c r="M17" s="38" t="s">
        <v>17</v>
      </c>
      <c r="N17" s="39"/>
      <c r="O17" s="38" t="s">
        <v>18</v>
      </c>
      <c r="P17" s="39"/>
    </row>
    <row r="18" spans="1:16" s="12" customFormat="1" ht="17.25" customHeight="1" x14ac:dyDescent="0.25">
      <c r="A18" s="13">
        <v>1</v>
      </c>
      <c r="B18" s="7" t="s">
        <v>19</v>
      </c>
      <c r="C18" s="8"/>
      <c r="D18" s="9">
        <v>1</v>
      </c>
      <c r="E18" s="10">
        <v>22</v>
      </c>
      <c r="F18" s="11"/>
      <c r="G18" s="40">
        <v>1500</v>
      </c>
      <c r="H18" s="41"/>
      <c r="I18" s="46">
        <f>G18*D18</f>
        <v>1500</v>
      </c>
      <c r="J18" s="47"/>
      <c r="K18" s="46">
        <f>I18*20</f>
        <v>30000</v>
      </c>
      <c r="L18" s="47"/>
      <c r="M18" s="46" t="s">
        <v>20</v>
      </c>
      <c r="N18" s="47"/>
      <c r="O18" s="46">
        <f>K18</f>
        <v>30000</v>
      </c>
      <c r="P18" s="47"/>
    </row>
    <row r="19" spans="1:16" s="12" customFormat="1" ht="17.25" customHeight="1" x14ac:dyDescent="0.25">
      <c r="A19" s="13">
        <v>2</v>
      </c>
      <c r="B19" s="7" t="s">
        <v>21</v>
      </c>
      <c r="C19" s="8"/>
      <c r="D19" s="9">
        <v>2</v>
      </c>
      <c r="E19" s="10">
        <v>30</v>
      </c>
      <c r="F19" s="11"/>
      <c r="G19" s="40">
        <v>1200</v>
      </c>
      <c r="H19" s="41"/>
      <c r="I19" s="46">
        <f t="shared" ref="I19:I23" si="0">G19*D19</f>
        <v>2400</v>
      </c>
      <c r="J19" s="47"/>
      <c r="K19" s="46">
        <f t="shared" ref="K19:K23" si="1">I19*20</f>
        <v>48000</v>
      </c>
      <c r="L19" s="47"/>
      <c r="M19" s="46">
        <f>1200*10</f>
        <v>12000</v>
      </c>
      <c r="N19" s="47"/>
      <c r="O19" s="46">
        <f t="shared" ref="O19:O23" si="2">M19+K19</f>
        <v>60000</v>
      </c>
      <c r="P19" s="47"/>
    </row>
    <row r="20" spans="1:16" s="12" customFormat="1" ht="17.25" customHeight="1" x14ac:dyDescent="0.25">
      <c r="A20" s="13">
        <v>3</v>
      </c>
      <c r="B20" s="7" t="s">
        <v>22</v>
      </c>
      <c r="C20" s="8"/>
      <c r="D20" s="9">
        <v>1</v>
      </c>
      <c r="E20" s="10">
        <v>30</v>
      </c>
      <c r="F20" s="11"/>
      <c r="G20" s="42">
        <v>1100</v>
      </c>
      <c r="H20" s="43"/>
      <c r="I20" s="46">
        <f t="shared" si="0"/>
        <v>1100</v>
      </c>
      <c r="J20" s="47"/>
      <c r="K20" s="46">
        <f t="shared" si="1"/>
        <v>22000</v>
      </c>
      <c r="L20" s="47"/>
      <c r="M20" s="46">
        <f>800*10</f>
        <v>8000</v>
      </c>
      <c r="N20" s="47"/>
      <c r="O20" s="46">
        <f t="shared" si="2"/>
        <v>30000</v>
      </c>
      <c r="P20" s="47"/>
    </row>
    <row r="21" spans="1:16" s="12" customFormat="1" ht="17.25" customHeight="1" x14ac:dyDescent="0.25">
      <c r="A21" s="13">
        <v>4</v>
      </c>
      <c r="B21" s="7" t="s">
        <v>23</v>
      </c>
      <c r="C21" s="8"/>
      <c r="D21" s="9">
        <v>2</v>
      </c>
      <c r="E21" s="10">
        <v>30</v>
      </c>
      <c r="F21" s="11"/>
      <c r="G21" s="44">
        <v>800</v>
      </c>
      <c r="H21" s="45"/>
      <c r="I21" s="46">
        <f t="shared" si="0"/>
        <v>1600</v>
      </c>
      <c r="J21" s="47"/>
      <c r="K21" s="46">
        <f t="shared" si="1"/>
        <v>32000</v>
      </c>
      <c r="L21" s="47"/>
      <c r="M21" s="46">
        <f>800*10</f>
        <v>8000</v>
      </c>
      <c r="N21" s="47"/>
      <c r="O21" s="46">
        <f t="shared" si="2"/>
        <v>40000</v>
      </c>
      <c r="P21" s="47"/>
    </row>
    <row r="22" spans="1:16" s="12" customFormat="1" ht="17.25" customHeight="1" x14ac:dyDescent="0.25">
      <c r="A22" s="13">
        <v>5</v>
      </c>
      <c r="B22" s="7" t="s">
        <v>24</v>
      </c>
      <c r="C22" s="8"/>
      <c r="D22" s="9">
        <v>1</v>
      </c>
      <c r="E22" s="10">
        <v>30</v>
      </c>
      <c r="F22" s="11"/>
      <c r="G22" s="44">
        <v>700</v>
      </c>
      <c r="H22" s="45"/>
      <c r="I22" s="46">
        <f t="shared" si="0"/>
        <v>700</v>
      </c>
      <c r="J22" s="47"/>
      <c r="K22" s="46">
        <f t="shared" si="1"/>
        <v>14000</v>
      </c>
      <c r="L22" s="47"/>
      <c r="M22" s="46">
        <v>7000</v>
      </c>
      <c r="N22" s="47"/>
      <c r="O22" s="46">
        <f t="shared" si="2"/>
        <v>21000</v>
      </c>
      <c r="P22" s="47"/>
    </row>
    <row r="23" spans="1:16" s="12" customFormat="1" ht="17.25" customHeight="1" x14ac:dyDescent="0.25">
      <c r="A23" s="13">
        <v>6</v>
      </c>
      <c r="B23" s="7" t="s">
        <v>25</v>
      </c>
      <c r="C23" s="8"/>
      <c r="D23" s="9">
        <v>1</v>
      </c>
      <c r="E23" s="10">
        <v>30</v>
      </c>
      <c r="F23" s="11"/>
      <c r="G23" s="44">
        <v>700</v>
      </c>
      <c r="H23" s="45"/>
      <c r="I23" s="46">
        <f t="shared" si="0"/>
        <v>700</v>
      </c>
      <c r="J23" s="47"/>
      <c r="K23" s="46">
        <f t="shared" si="1"/>
        <v>14000</v>
      </c>
      <c r="L23" s="47"/>
      <c r="M23" s="46">
        <v>7000</v>
      </c>
      <c r="N23" s="47"/>
      <c r="O23" s="46">
        <f t="shared" si="2"/>
        <v>21000</v>
      </c>
      <c r="P23" s="47"/>
    </row>
    <row r="24" spans="1:16" s="12" customFormat="1" ht="17.25" customHeight="1" x14ac:dyDescent="0.25">
      <c r="A24" s="13">
        <v>7</v>
      </c>
      <c r="B24" s="7" t="s">
        <v>26</v>
      </c>
      <c r="C24" s="8"/>
      <c r="D24" s="14">
        <v>1</v>
      </c>
      <c r="E24" s="15">
        <v>30</v>
      </c>
      <c r="F24" s="16"/>
      <c r="G24" s="46">
        <v>0</v>
      </c>
      <c r="H24" s="47"/>
      <c r="I24" s="48">
        <v>500</v>
      </c>
      <c r="J24" s="49"/>
      <c r="K24" s="40">
        <f>I24*G24</f>
        <v>0</v>
      </c>
      <c r="L24" s="41"/>
      <c r="M24" s="40">
        <f>K24*I24</f>
        <v>0</v>
      </c>
      <c r="N24" s="41"/>
      <c r="O24" s="40">
        <f>I24*E24</f>
        <v>15000</v>
      </c>
      <c r="P24" s="41"/>
    </row>
    <row r="25" spans="1:16" s="21" customFormat="1" ht="17.25" customHeight="1" x14ac:dyDescent="0.25">
      <c r="A25" s="17" t="s">
        <v>27</v>
      </c>
      <c r="B25" s="18"/>
      <c r="C25" s="19"/>
      <c r="D25" s="30">
        <f>SUM(D18:D24)</f>
        <v>9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6" s="21" customFormat="1" ht="17.25" customHeight="1" x14ac:dyDescent="0.25">
      <c r="A26" s="17" t="s">
        <v>28</v>
      </c>
      <c r="B26" s="18"/>
      <c r="C26" s="19"/>
      <c r="D26" s="30">
        <f>SUM(I18:J24)</f>
        <v>8500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</row>
    <row r="27" spans="1:16" s="3" customFormat="1" ht="16.5" customHeight="1" x14ac:dyDescent="0.25">
      <c r="A27" s="22" t="s">
        <v>29</v>
      </c>
      <c r="B27" s="18"/>
      <c r="C27" s="19"/>
      <c r="D27" s="30">
        <f>SUM(O18:P24)</f>
        <v>217000</v>
      </c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</row>
    <row r="28" spans="1:16" s="3" customFormat="1" ht="16.5" customHeight="1" x14ac:dyDescent="0.25">
      <c r="A28" s="22" t="s">
        <v>30</v>
      </c>
      <c r="B28" s="18"/>
      <c r="C28" s="19"/>
      <c r="D28" s="30">
        <f>D27/4400</f>
        <v>49.31818181818182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</row>
    <row r="29" spans="1:16" ht="12.75" customHeight="1" x14ac:dyDescent="0.25">
      <c r="A29" s="57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9"/>
    </row>
    <row r="30" spans="1:16" ht="12.75" customHeight="1" x14ac:dyDescent="0.25">
      <c r="A30" s="60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61"/>
    </row>
    <row r="31" spans="1:16" s="29" customFormat="1" ht="27.75" customHeight="1" x14ac:dyDescent="0.25">
      <c r="A31" s="2" t="s">
        <v>43</v>
      </c>
      <c r="B31" s="2"/>
      <c r="C31" s="2"/>
      <c r="D31" s="2"/>
      <c r="E31" s="2"/>
      <c r="F31" s="2"/>
      <c r="G31" s="56"/>
      <c r="H31" s="56"/>
      <c r="I31" s="56"/>
      <c r="J31" s="56"/>
      <c r="K31" s="56"/>
      <c r="L31" s="56"/>
      <c r="M31" s="56"/>
      <c r="N31" s="56"/>
      <c r="O31" s="56"/>
      <c r="P31" s="56"/>
    </row>
    <row r="32" spans="1:16" s="1" customFormat="1" ht="21.75" customHeight="1" x14ac:dyDescent="0.25">
      <c r="A32" s="4" t="s">
        <v>0</v>
      </c>
      <c r="B32" s="5" t="s">
        <v>31</v>
      </c>
      <c r="C32" s="6"/>
      <c r="D32" s="33" t="s">
        <v>32</v>
      </c>
      <c r="E32" s="34" t="s">
        <v>13</v>
      </c>
      <c r="F32" s="35"/>
      <c r="G32" s="38" t="s">
        <v>33</v>
      </c>
      <c r="H32" s="39"/>
      <c r="I32" s="38" t="s">
        <v>34</v>
      </c>
      <c r="J32" s="39"/>
      <c r="K32" s="50" t="s">
        <v>35</v>
      </c>
      <c r="L32" s="51"/>
      <c r="M32" s="52"/>
      <c r="N32" s="52"/>
      <c r="O32" s="52"/>
      <c r="P32" s="53"/>
    </row>
    <row r="33" spans="1:17" s="12" customFormat="1" ht="17.25" customHeight="1" x14ac:dyDescent="0.25">
      <c r="A33" s="13">
        <v>1</v>
      </c>
      <c r="B33" s="7" t="s">
        <v>36</v>
      </c>
      <c r="C33" s="8"/>
      <c r="D33" s="9">
        <v>146.69999999999999</v>
      </c>
      <c r="E33" s="10">
        <v>30</v>
      </c>
      <c r="F33" s="11"/>
      <c r="G33" s="40">
        <v>70</v>
      </c>
      <c r="H33" s="41"/>
      <c r="I33" s="46">
        <f>G33*D33</f>
        <v>10269</v>
      </c>
      <c r="J33" s="47"/>
      <c r="K33" s="44">
        <f>I33*E33</f>
        <v>308070</v>
      </c>
      <c r="L33" s="54"/>
      <c r="M33" s="54"/>
      <c r="N33" s="54"/>
      <c r="O33" s="54"/>
      <c r="P33" s="45"/>
    </row>
    <row r="34" spans="1:17" s="12" customFormat="1" ht="17.25" customHeight="1" x14ac:dyDescent="0.25">
      <c r="A34" s="13">
        <v>2</v>
      </c>
      <c r="B34" s="7" t="s">
        <v>37</v>
      </c>
      <c r="C34" s="8"/>
      <c r="D34" s="9"/>
      <c r="E34" s="10">
        <v>30</v>
      </c>
      <c r="F34" s="11"/>
      <c r="G34" s="40">
        <v>550</v>
      </c>
      <c r="H34" s="41"/>
      <c r="I34" s="46">
        <v>550</v>
      </c>
      <c r="J34" s="47"/>
      <c r="K34" s="44">
        <f>I34*E34</f>
        <v>16500</v>
      </c>
      <c r="L34" s="54"/>
      <c r="M34" s="54"/>
      <c r="N34" s="54"/>
      <c r="O34" s="54"/>
      <c r="P34" s="45"/>
    </row>
    <row r="35" spans="1:17" s="12" customFormat="1" ht="17.25" customHeight="1" x14ac:dyDescent="0.25">
      <c r="A35" s="13">
        <v>3</v>
      </c>
      <c r="B35" s="7" t="s">
        <v>38</v>
      </c>
      <c r="C35" s="8"/>
      <c r="D35" s="9"/>
      <c r="E35" s="10">
        <v>30</v>
      </c>
      <c r="F35" s="11"/>
      <c r="G35" s="42">
        <v>7000</v>
      </c>
      <c r="H35" s="43"/>
      <c r="I35" s="46">
        <f>G35/E35</f>
        <v>233.33333333333334</v>
      </c>
      <c r="J35" s="47"/>
      <c r="K35" s="44">
        <f>I35*E35</f>
        <v>7000</v>
      </c>
      <c r="L35" s="54"/>
      <c r="M35" s="54"/>
      <c r="N35" s="54"/>
      <c r="O35" s="54"/>
      <c r="P35" s="45"/>
    </row>
    <row r="36" spans="1:17" s="12" customFormat="1" ht="17.25" customHeight="1" x14ac:dyDescent="0.25">
      <c r="A36" s="13">
        <v>4</v>
      </c>
      <c r="B36" s="7" t="s">
        <v>39</v>
      </c>
      <c r="C36" s="8"/>
      <c r="D36" s="9"/>
      <c r="E36" s="10">
        <v>30</v>
      </c>
      <c r="F36" s="11"/>
      <c r="G36" s="44">
        <v>300</v>
      </c>
      <c r="H36" s="45"/>
      <c r="I36" s="46">
        <v>300</v>
      </c>
      <c r="J36" s="47"/>
      <c r="K36" s="44">
        <f>I36*E36</f>
        <v>9000</v>
      </c>
      <c r="L36" s="54"/>
      <c r="M36" s="54"/>
      <c r="N36" s="54"/>
      <c r="O36" s="54"/>
      <c r="P36" s="45"/>
    </row>
    <row r="37" spans="1:17" s="21" customFormat="1" ht="17.25" customHeight="1" x14ac:dyDescent="0.25">
      <c r="A37" s="17" t="s">
        <v>40</v>
      </c>
      <c r="B37" s="18"/>
      <c r="C37" s="19"/>
      <c r="D37" s="30">
        <f>SUM(I33:J36)</f>
        <v>11352.333333333334</v>
      </c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</row>
    <row r="38" spans="1:17" s="3" customFormat="1" ht="16.5" customHeight="1" x14ac:dyDescent="0.25">
      <c r="A38" s="22" t="s">
        <v>41</v>
      </c>
      <c r="B38" s="18"/>
      <c r="C38" s="19"/>
      <c r="D38" s="30">
        <f>SUM(K33:P36)</f>
        <v>340570</v>
      </c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</row>
    <row r="39" spans="1:17" s="3" customFormat="1" ht="16.5" customHeight="1" x14ac:dyDescent="0.25">
      <c r="A39" s="22" t="s">
        <v>30</v>
      </c>
      <c r="B39" s="18"/>
      <c r="C39" s="19"/>
      <c r="D39" s="30">
        <f>D38/4400</f>
        <v>77.402272727272731</v>
      </c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</row>
    <row r="40" spans="1:17" ht="12.75" customHeight="1" x14ac:dyDescent="0.2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</row>
    <row r="41" spans="1:17" s="3" customFormat="1" ht="27.75" customHeight="1" x14ac:dyDescent="0.25">
      <c r="A41" s="26" t="s">
        <v>42</v>
      </c>
      <c r="B41" s="24"/>
      <c r="C41" s="25"/>
      <c r="D41" s="87">
        <f>D39+D28</f>
        <v>126.72045454545454</v>
      </c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</row>
    <row r="42" spans="1:17" ht="12.75" customHeight="1" thickBot="1" x14ac:dyDescent="0.3"/>
    <row r="43" spans="1:17" s="29" customFormat="1" ht="27.75" customHeight="1" x14ac:dyDescent="0.25">
      <c r="A43" s="64" t="s">
        <v>50</v>
      </c>
      <c r="B43" s="65"/>
      <c r="C43" s="65"/>
      <c r="D43" s="66"/>
      <c r="E43" s="66"/>
      <c r="F43" s="66"/>
      <c r="G43" s="67"/>
      <c r="H43" s="67"/>
      <c r="I43" s="67"/>
      <c r="J43" s="67"/>
      <c r="K43" s="67"/>
      <c r="L43" s="67"/>
      <c r="M43" s="67"/>
      <c r="N43" s="67"/>
      <c r="O43" s="67"/>
      <c r="P43" s="68"/>
    </row>
    <row r="44" spans="1:17" s="1" customFormat="1" ht="21.75" customHeight="1" thickBot="1" x14ac:dyDescent="0.3">
      <c r="A44" s="69" t="s">
        <v>0</v>
      </c>
      <c r="B44" s="62" t="s">
        <v>1</v>
      </c>
      <c r="C44" s="63"/>
      <c r="D44" s="33" t="s">
        <v>2</v>
      </c>
      <c r="E44" s="34" t="s">
        <v>3</v>
      </c>
      <c r="F44" s="35"/>
      <c r="G44" s="38" t="s">
        <v>4</v>
      </c>
      <c r="H44" s="39"/>
      <c r="I44" s="50" t="s">
        <v>49</v>
      </c>
      <c r="J44" s="51"/>
      <c r="K44" s="31"/>
      <c r="L44" s="31"/>
      <c r="M44" s="31"/>
      <c r="N44" s="31"/>
      <c r="O44" s="31"/>
      <c r="P44" s="80"/>
    </row>
    <row r="45" spans="1:17" s="12" customFormat="1" ht="17.25" customHeight="1" x14ac:dyDescent="0.25">
      <c r="A45" s="82">
        <v>1</v>
      </c>
      <c r="B45" s="7" t="s">
        <v>44</v>
      </c>
      <c r="C45" s="8"/>
      <c r="D45" s="9">
        <v>150</v>
      </c>
      <c r="E45" s="10">
        <v>150</v>
      </c>
      <c r="F45" s="11"/>
      <c r="G45" s="40">
        <f>E45*D45</f>
        <v>22500</v>
      </c>
      <c r="H45" s="41"/>
      <c r="I45" s="44"/>
      <c r="J45" s="54"/>
      <c r="K45" s="11"/>
      <c r="L45" s="11"/>
      <c r="M45" s="11"/>
      <c r="N45" s="11"/>
      <c r="O45" s="11"/>
      <c r="P45" s="81"/>
      <c r="Q45" s="83" t="s">
        <v>5</v>
      </c>
    </row>
    <row r="46" spans="1:17" s="12" customFormat="1" ht="17.25" customHeight="1" thickBot="1" x14ac:dyDescent="0.3">
      <c r="A46" s="82">
        <v>1</v>
      </c>
      <c r="B46" s="7" t="s">
        <v>45</v>
      </c>
      <c r="C46" s="8"/>
      <c r="D46" s="9">
        <v>50</v>
      </c>
      <c r="E46" s="10">
        <v>150</v>
      </c>
      <c r="F46" s="11"/>
      <c r="G46" s="40">
        <f>E46*D46</f>
        <v>7500</v>
      </c>
      <c r="H46" s="41"/>
      <c r="I46" s="44"/>
      <c r="J46" s="54"/>
      <c r="K46" s="11"/>
      <c r="L46" s="11"/>
      <c r="M46" s="11"/>
      <c r="N46" s="11"/>
      <c r="O46" s="11"/>
      <c r="P46" s="81"/>
      <c r="Q46" s="84"/>
    </row>
    <row r="47" spans="1:17" s="12" customFormat="1" ht="17.25" customHeight="1" thickBot="1" x14ac:dyDescent="0.3">
      <c r="A47" s="70">
        <v>2</v>
      </c>
      <c r="B47" s="7" t="s">
        <v>46</v>
      </c>
      <c r="C47" s="8"/>
      <c r="D47" s="9">
        <v>200</v>
      </c>
      <c r="E47" s="10">
        <v>250</v>
      </c>
      <c r="F47" s="11"/>
      <c r="G47" s="42">
        <f>E47*D47</f>
        <v>50000</v>
      </c>
      <c r="H47" s="43"/>
      <c r="I47" s="44"/>
      <c r="J47" s="54"/>
      <c r="K47" s="11"/>
      <c r="L47" s="11"/>
      <c r="M47" s="11"/>
      <c r="N47" s="11"/>
      <c r="O47" s="11"/>
      <c r="P47" s="81"/>
    </row>
    <row r="48" spans="1:17" s="12" customFormat="1" ht="17.25" customHeight="1" x14ac:dyDescent="0.25">
      <c r="A48" s="82">
        <v>3</v>
      </c>
      <c r="B48" s="7" t="s">
        <v>47</v>
      </c>
      <c r="C48" s="8"/>
      <c r="D48" s="9">
        <v>125</v>
      </c>
      <c r="E48" s="10">
        <v>250</v>
      </c>
      <c r="F48" s="11"/>
      <c r="G48" s="44">
        <f>E48*D48</f>
        <v>31250</v>
      </c>
      <c r="H48" s="45"/>
      <c r="I48" s="44"/>
      <c r="J48" s="54"/>
      <c r="K48" s="11"/>
      <c r="L48" s="11"/>
      <c r="M48" s="11"/>
      <c r="N48" s="11"/>
      <c r="O48" s="11"/>
      <c r="P48" s="81"/>
      <c r="Q48" s="83" t="s">
        <v>5</v>
      </c>
    </row>
    <row r="49" spans="1:17" s="12" customFormat="1" ht="17.25" customHeight="1" thickBot="1" x14ac:dyDescent="0.3">
      <c r="A49" s="82">
        <v>3</v>
      </c>
      <c r="B49" s="7" t="s">
        <v>48</v>
      </c>
      <c r="C49" s="8"/>
      <c r="D49" s="9">
        <v>75</v>
      </c>
      <c r="E49" s="10">
        <v>250</v>
      </c>
      <c r="F49" s="11"/>
      <c r="G49" s="44">
        <f>E49*D49</f>
        <v>18750</v>
      </c>
      <c r="H49" s="45"/>
      <c r="I49" s="44"/>
      <c r="J49" s="54"/>
      <c r="K49" s="11"/>
      <c r="L49" s="11"/>
      <c r="M49" s="11"/>
      <c r="N49" s="11"/>
      <c r="O49" s="11"/>
      <c r="P49" s="81"/>
      <c r="Q49" s="84"/>
    </row>
    <row r="50" spans="1:17" s="12" customFormat="1" ht="17.25" customHeight="1" x14ac:dyDescent="0.25">
      <c r="A50" s="70">
        <v>4</v>
      </c>
      <c r="B50" s="7" t="s">
        <v>11</v>
      </c>
      <c r="C50" s="8"/>
      <c r="D50" s="9">
        <v>200</v>
      </c>
      <c r="E50" s="10">
        <v>200</v>
      </c>
      <c r="F50" s="11"/>
      <c r="G50" s="44">
        <f>E50*D50</f>
        <v>40000</v>
      </c>
      <c r="H50" s="45"/>
      <c r="I50" s="44"/>
      <c r="J50" s="54"/>
      <c r="K50" s="11"/>
      <c r="L50" s="11"/>
      <c r="M50" s="11"/>
      <c r="N50" s="11"/>
      <c r="O50" s="11"/>
      <c r="P50" s="81"/>
    </row>
    <row r="51" spans="1:17" s="12" customFormat="1" ht="17.25" customHeight="1" x14ac:dyDescent="0.25">
      <c r="A51" s="70">
        <v>5</v>
      </c>
      <c r="B51" s="7" t="s">
        <v>6</v>
      </c>
      <c r="C51" s="8"/>
      <c r="D51" s="14">
        <v>200</v>
      </c>
      <c r="E51" s="15">
        <v>50</v>
      </c>
      <c r="F51" s="16"/>
      <c r="G51" s="85">
        <f>E51*D51</f>
        <v>10000</v>
      </c>
      <c r="H51" s="86"/>
      <c r="I51" s="44"/>
      <c r="J51" s="54"/>
      <c r="K51" s="11"/>
      <c r="L51" s="11"/>
      <c r="M51" s="11"/>
      <c r="N51" s="11"/>
      <c r="O51" s="11"/>
      <c r="P51" s="81"/>
    </row>
    <row r="52" spans="1:17" s="21" customFormat="1" ht="17.25" customHeight="1" x14ac:dyDescent="0.25">
      <c r="A52" s="71" t="s">
        <v>7</v>
      </c>
      <c r="B52" s="18"/>
      <c r="C52" s="19"/>
      <c r="D52" s="20">
        <f>SUM(D45:D51)</f>
        <v>1000</v>
      </c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72"/>
    </row>
    <row r="53" spans="1:17" s="21" customFormat="1" ht="17.25" customHeight="1" x14ac:dyDescent="0.25">
      <c r="A53" s="71" t="s">
        <v>8</v>
      </c>
      <c r="B53" s="18"/>
      <c r="C53" s="19"/>
      <c r="D53" s="20">
        <f>D52/5</f>
        <v>200</v>
      </c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72"/>
    </row>
    <row r="54" spans="1:17" s="3" customFormat="1" ht="16.5" customHeight="1" x14ac:dyDescent="0.25">
      <c r="A54" s="73" t="s">
        <v>9</v>
      </c>
      <c r="B54" s="18"/>
      <c r="C54" s="19"/>
      <c r="D54" s="20">
        <f>SUM(G45:H51)</f>
        <v>180000</v>
      </c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72"/>
    </row>
    <row r="55" spans="1:17" s="3" customFormat="1" ht="16.5" customHeight="1" thickBot="1" x14ac:dyDescent="0.3">
      <c r="A55" s="74" t="s">
        <v>10</v>
      </c>
      <c r="B55" s="75"/>
      <c r="C55" s="76"/>
      <c r="D55" s="77">
        <f>SUM(E46+E47+E48+E51)</f>
        <v>700</v>
      </c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9"/>
    </row>
  </sheetData>
  <mergeCells count="144">
    <mergeCell ref="Q45:Q46"/>
    <mergeCell ref="Q48:Q49"/>
    <mergeCell ref="I49:P49"/>
    <mergeCell ref="I50:P50"/>
    <mergeCell ref="I51:P51"/>
    <mergeCell ref="I46:P46"/>
    <mergeCell ref="I47:P47"/>
    <mergeCell ref="I48:P48"/>
    <mergeCell ref="I45:P45"/>
    <mergeCell ref="K35:P35"/>
    <mergeCell ref="I36:J36"/>
    <mergeCell ref="K36:P36"/>
    <mergeCell ref="K32:P32"/>
    <mergeCell ref="I33:J33"/>
    <mergeCell ref="K33:P33"/>
    <mergeCell ref="I34:J34"/>
    <mergeCell ref="K34:P34"/>
    <mergeCell ref="I24:J24"/>
    <mergeCell ref="K24:L24"/>
    <mergeCell ref="M24:N24"/>
    <mergeCell ref="O24:P24"/>
    <mergeCell ref="D25:P25"/>
    <mergeCell ref="K22:L22"/>
    <mergeCell ref="M22:N22"/>
    <mergeCell ref="O22:P22"/>
    <mergeCell ref="I23:J23"/>
    <mergeCell ref="K23:L23"/>
    <mergeCell ref="M23:N23"/>
    <mergeCell ref="O23:P23"/>
    <mergeCell ref="K20:L20"/>
    <mergeCell ref="M20:N20"/>
    <mergeCell ref="O20:P20"/>
    <mergeCell ref="I21:J21"/>
    <mergeCell ref="K21:L21"/>
    <mergeCell ref="M21:N21"/>
    <mergeCell ref="O21:P21"/>
    <mergeCell ref="M18:N18"/>
    <mergeCell ref="O18:P18"/>
    <mergeCell ref="I19:J19"/>
    <mergeCell ref="K19:L19"/>
    <mergeCell ref="M19:N19"/>
    <mergeCell ref="O19:P19"/>
    <mergeCell ref="A16:P16"/>
    <mergeCell ref="I17:J17"/>
    <mergeCell ref="K17:L17"/>
    <mergeCell ref="M17:N17"/>
    <mergeCell ref="O17:P17"/>
    <mergeCell ref="I18:J18"/>
    <mergeCell ref="K18:L18"/>
    <mergeCell ref="A54:C54"/>
    <mergeCell ref="A55:C55"/>
    <mergeCell ref="D55:P55"/>
    <mergeCell ref="A53:C53"/>
    <mergeCell ref="B50:C50"/>
    <mergeCell ref="E50:F50"/>
    <mergeCell ref="G50:H50"/>
    <mergeCell ref="B51:C51"/>
    <mergeCell ref="E51:F51"/>
    <mergeCell ref="G51:H51"/>
    <mergeCell ref="A52:C52"/>
    <mergeCell ref="D52:P52"/>
    <mergeCell ref="D53:P53"/>
    <mergeCell ref="D54:P54"/>
    <mergeCell ref="B49:C49"/>
    <mergeCell ref="E49:F49"/>
    <mergeCell ref="G49:H49"/>
    <mergeCell ref="B48:C48"/>
    <mergeCell ref="E48:F48"/>
    <mergeCell ref="G48:H48"/>
    <mergeCell ref="B46:C46"/>
    <mergeCell ref="E46:F46"/>
    <mergeCell ref="G46:H46"/>
    <mergeCell ref="B47:C47"/>
    <mergeCell ref="E47:F47"/>
    <mergeCell ref="G47:H47"/>
    <mergeCell ref="B45:C45"/>
    <mergeCell ref="E45:F45"/>
    <mergeCell ref="G45:H45"/>
    <mergeCell ref="A43:P43"/>
    <mergeCell ref="B44:C44"/>
    <mergeCell ref="E44:F44"/>
    <mergeCell ref="G44:H44"/>
    <mergeCell ref="I44:P44"/>
    <mergeCell ref="A39:C39"/>
    <mergeCell ref="A41:C41"/>
    <mergeCell ref="D39:P39"/>
    <mergeCell ref="A40:P40"/>
    <mergeCell ref="D41:P41"/>
    <mergeCell ref="A38:C38"/>
    <mergeCell ref="A37:C37"/>
    <mergeCell ref="D37:P37"/>
    <mergeCell ref="D38:P38"/>
    <mergeCell ref="B36:C36"/>
    <mergeCell ref="E36:F36"/>
    <mergeCell ref="G36:H36"/>
    <mergeCell ref="I35:J35"/>
    <mergeCell ref="B34:C34"/>
    <mergeCell ref="E34:F34"/>
    <mergeCell ref="G34:H34"/>
    <mergeCell ref="B35:C35"/>
    <mergeCell ref="E35:F35"/>
    <mergeCell ref="G35:H35"/>
    <mergeCell ref="B32:C32"/>
    <mergeCell ref="E32:F32"/>
    <mergeCell ref="G32:H32"/>
    <mergeCell ref="B33:C33"/>
    <mergeCell ref="E33:F33"/>
    <mergeCell ref="G33:H33"/>
    <mergeCell ref="I32:J32"/>
    <mergeCell ref="A28:C28"/>
    <mergeCell ref="D28:P28"/>
    <mergeCell ref="A29:P30"/>
    <mergeCell ref="A31:P31"/>
    <mergeCell ref="A25:C25"/>
    <mergeCell ref="A26:C26"/>
    <mergeCell ref="A27:C27"/>
    <mergeCell ref="D26:P26"/>
    <mergeCell ref="D27:P27"/>
    <mergeCell ref="B23:C23"/>
    <mergeCell ref="E23:F23"/>
    <mergeCell ref="G23:H23"/>
    <mergeCell ref="B24:C24"/>
    <mergeCell ref="E24:F24"/>
    <mergeCell ref="G24:H24"/>
    <mergeCell ref="B21:C21"/>
    <mergeCell ref="E21:F21"/>
    <mergeCell ref="G21:H21"/>
    <mergeCell ref="B22:C22"/>
    <mergeCell ref="E22:F22"/>
    <mergeCell ref="G22:H22"/>
    <mergeCell ref="I22:J22"/>
    <mergeCell ref="B19:C19"/>
    <mergeCell ref="E19:F19"/>
    <mergeCell ref="G19:H19"/>
    <mergeCell ref="B20:C20"/>
    <mergeCell ref="E20:F20"/>
    <mergeCell ref="G20:H20"/>
    <mergeCell ref="I20:J20"/>
    <mergeCell ref="B17:C17"/>
    <mergeCell ref="E17:F17"/>
    <mergeCell ref="G17:H17"/>
    <mergeCell ref="B18:C18"/>
    <mergeCell ref="E18:F18"/>
    <mergeCell ref="G18:H18"/>
  </mergeCells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2024-06-26T10:10:30Z</dcterms:modified>
</cp:coreProperties>
</file>